
<file path=[Content_Types].xml><?xml version="1.0" encoding="utf-8"?>
<Types xmlns="http://schemas.openxmlformats.org/package/2006/content-types">
  <Default Extension="bin" ContentType="application/vnd.openxmlformats-officedocument.spreadsheetml.printerSettings"/>
  <Override PartName="/xl/tables/table3.xml" ContentType="application/vnd.openxmlformats-officedocument.spreadsheetml.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18915" windowHeight="8475"/>
  </bookViews>
  <sheets>
    <sheet name="A" sheetId="1" r:id="rId1"/>
    <sheet name="B" sheetId="2" r:id="rId2"/>
    <sheet name="C" sheetId="3" r:id="rId3"/>
  </sheets>
  <calcPr calcId="125725"/>
</workbook>
</file>

<file path=xl/calcChain.xml><?xml version="1.0" encoding="utf-8"?>
<calcChain xmlns="http://schemas.openxmlformats.org/spreadsheetml/2006/main">
  <c r="H28" i="2"/>
  <c r="G19"/>
  <c r="B18"/>
  <c r="F12"/>
  <c r="F11" i="1"/>
  <c r="E11"/>
  <c r="B22" i="2"/>
  <c r="B21"/>
  <c r="I35" s="1"/>
  <c r="G39" s="1"/>
  <c r="I36"/>
  <c r="G12" i="3"/>
  <c r="I15"/>
  <c r="B20" i="2"/>
  <c r="B19"/>
  <c r="B11" i="3"/>
  <c r="B13"/>
  <c r="B14" s="1"/>
  <c r="H36"/>
  <c r="H37" s="1"/>
  <c r="G20" i="2"/>
  <c r="B17"/>
  <c r="G12" s="1"/>
  <c r="F19" i="1"/>
  <c r="G34" i="3"/>
  <c r="G31" i="1"/>
  <c r="F23"/>
  <c r="F22"/>
  <c r="F20"/>
  <c r="J24" i="3"/>
  <c r="H27" s="1"/>
  <c r="I18" l="1"/>
  <c r="J15" l="1"/>
  <c r="J18" s="1"/>
</calcChain>
</file>

<file path=xl/sharedStrings.xml><?xml version="1.0" encoding="utf-8"?>
<sst xmlns="http://schemas.openxmlformats.org/spreadsheetml/2006/main" count="92" uniqueCount="57">
  <si>
    <t>DATOS</t>
  </si>
  <si>
    <t>n</t>
  </si>
  <si>
    <r>
      <rPr>
        <sz val="11"/>
        <color theme="1"/>
        <rFont val="Calibri"/>
        <family val="2"/>
      </rPr>
      <t>σ</t>
    </r>
    <r>
      <rPr>
        <vertAlign val="subscript"/>
        <sz val="11"/>
        <color theme="1"/>
        <rFont val="Calibri"/>
        <family val="2"/>
      </rPr>
      <t>yi</t>
    </r>
  </si>
  <si>
    <r>
      <t>y</t>
    </r>
    <r>
      <rPr>
        <vertAlign val="subscript"/>
        <sz val="11"/>
        <color theme="1"/>
        <rFont val="Calibri"/>
        <family val="2"/>
        <scheme val="minor"/>
      </rPr>
      <t>m</t>
    </r>
  </si>
  <si>
    <t>α</t>
  </si>
  <si>
    <t>Columna1</t>
  </si>
  <si>
    <t>Ext. Superior</t>
  </si>
  <si>
    <t>Ext.inferior</t>
  </si>
  <si>
    <t>Usamos el intervalo de confianza dado por la t-Student ya que estamos ante un tamaño muetral pequeño,</t>
  </si>
  <si>
    <t>la variable es aproximademente normal y la varianza poblacional es desconocida.</t>
  </si>
  <si>
    <t>α1</t>
  </si>
  <si>
    <t>α2</t>
  </si>
  <si>
    <t>N</t>
  </si>
  <si>
    <t>e</t>
  </si>
  <si>
    <r>
      <t>n</t>
    </r>
    <r>
      <rPr>
        <vertAlign val="subscript"/>
        <sz val="11"/>
        <color theme="1"/>
        <rFont val="Calibri"/>
        <family val="2"/>
        <scheme val="minor"/>
      </rPr>
      <t>CR</t>
    </r>
  </si>
  <si>
    <t>→</t>
  </si>
  <si>
    <t>Ext. Inferior</t>
  </si>
  <si>
    <t>ERROR</t>
  </si>
  <si>
    <t>a</t>
  </si>
  <si>
    <t>p</t>
  </si>
  <si>
    <r>
      <t>σ</t>
    </r>
    <r>
      <rPr>
        <vertAlign val="subscript"/>
        <sz val="11"/>
        <color theme="1"/>
        <rFont val="Calibri"/>
        <family val="2"/>
      </rPr>
      <t>p</t>
    </r>
  </si>
  <si>
    <r>
      <t>e=e</t>
    </r>
    <r>
      <rPr>
        <vertAlign val="subscript"/>
        <sz val="11"/>
        <color theme="1"/>
        <rFont val="Calibri"/>
        <family val="2"/>
        <scheme val="minor"/>
      </rPr>
      <t>T</t>
    </r>
    <r>
      <rPr>
        <sz val="11"/>
        <color theme="1"/>
        <rFont val="Calibri"/>
        <family val="2"/>
        <scheme val="minor"/>
      </rPr>
      <t>/N</t>
    </r>
  </si>
  <si>
    <r>
      <t>e</t>
    </r>
    <r>
      <rPr>
        <vertAlign val="subscript"/>
        <sz val="11"/>
        <color theme="1"/>
        <rFont val="Calibri"/>
        <family val="2"/>
        <scheme val="minor"/>
      </rPr>
      <t>T</t>
    </r>
  </si>
  <si>
    <r>
      <t>n</t>
    </r>
    <r>
      <rPr>
        <vertAlign val="subscript"/>
        <sz val="11"/>
        <color theme="1"/>
        <rFont val="Calibri"/>
        <family val="2"/>
      </rPr>
      <t xml:space="preserve">CR </t>
    </r>
    <r>
      <rPr>
        <sz val="11"/>
        <color theme="1"/>
        <rFont val="Calibri"/>
        <family val="2"/>
      </rPr>
      <t>=(Ks/e)</t>
    </r>
    <r>
      <rPr>
        <vertAlign val="superscript"/>
        <sz val="11"/>
        <color theme="1"/>
        <rFont val="Calibri"/>
        <family val="2"/>
      </rPr>
      <t>2</t>
    </r>
  </si>
  <si>
    <r>
      <t>siendo K el valor proporcionado por N</t>
    </r>
    <r>
      <rPr>
        <vertAlign val="subscript"/>
        <sz val="11"/>
        <color theme="1"/>
        <rFont val="Calibri"/>
        <family val="2"/>
      </rPr>
      <t>α</t>
    </r>
  </si>
  <si>
    <r>
      <t>t</t>
    </r>
    <r>
      <rPr>
        <vertAlign val="subscript"/>
        <sz val="11"/>
        <color theme="1"/>
        <rFont val="Calibri"/>
        <family val="2"/>
      </rPr>
      <t>α,27</t>
    </r>
  </si>
  <si>
    <t>s</t>
  </si>
  <si>
    <t>tα,30</t>
  </si>
  <si>
    <t>Calculamos el intervalo de confianza usando la programación de Chebyschev</t>
  </si>
  <si>
    <r>
      <t>y</t>
    </r>
    <r>
      <rPr>
        <vertAlign val="subscript"/>
        <sz val="11"/>
        <color theme="1"/>
        <rFont val="Calibri"/>
        <family val="2"/>
        <scheme val="minor"/>
      </rPr>
      <t>m</t>
    </r>
    <r>
      <rPr>
        <sz val="11"/>
        <color theme="1"/>
        <rFont val="Calibri"/>
        <family val="2"/>
        <scheme val="minor"/>
      </rPr>
      <t xml:space="preserve">- </t>
    </r>
    <r>
      <rPr>
        <sz val="11"/>
        <color theme="1"/>
        <rFont val="Calibri"/>
        <family val="2"/>
      </rPr>
      <t>λσ</t>
    </r>
    <r>
      <rPr>
        <vertAlign val="subscript"/>
        <sz val="11"/>
        <color theme="1"/>
        <rFont val="Calibri"/>
        <family val="2"/>
        <scheme val="minor"/>
      </rPr>
      <t>ym</t>
    </r>
  </si>
  <si>
    <r>
      <t>y</t>
    </r>
    <r>
      <rPr>
        <vertAlign val="subscript"/>
        <sz val="11"/>
        <color theme="1"/>
        <rFont val="Calibri"/>
        <family val="2"/>
        <scheme val="minor"/>
      </rPr>
      <t>m</t>
    </r>
    <r>
      <rPr>
        <sz val="11"/>
        <color theme="1"/>
        <rFont val="Calibri"/>
        <family val="2"/>
        <scheme val="minor"/>
      </rPr>
      <t>+</t>
    </r>
    <r>
      <rPr>
        <sz val="11"/>
        <color theme="1"/>
        <rFont val="Calibri"/>
        <family val="2"/>
      </rPr>
      <t>λσ</t>
    </r>
    <r>
      <rPr>
        <vertAlign val="subscript"/>
        <sz val="11"/>
        <color theme="1"/>
        <rFont val="Calibri"/>
        <family val="2"/>
        <scheme val="minor"/>
      </rPr>
      <t>ym</t>
    </r>
  </si>
  <si>
    <t>λ</t>
  </si>
  <si>
    <r>
      <rPr>
        <sz val="11"/>
        <color theme="1"/>
        <rFont val="Calibri"/>
        <family val="2"/>
      </rPr>
      <t>σ</t>
    </r>
    <r>
      <rPr>
        <vertAlign val="subscript"/>
        <sz val="11"/>
        <color theme="1"/>
        <rFont val="Calibri"/>
        <family val="2"/>
        <scheme val="minor"/>
      </rPr>
      <t>ym</t>
    </r>
  </si>
  <si>
    <t>λ1</t>
  </si>
  <si>
    <t>λ2</t>
  </si>
  <si>
    <r>
      <t>n</t>
    </r>
    <r>
      <rPr>
        <vertAlign val="subscript"/>
        <sz val="11"/>
        <color theme="1"/>
        <rFont val="Calibri"/>
        <family val="2"/>
        <scheme val="minor"/>
      </rPr>
      <t>sr</t>
    </r>
  </si>
  <si>
    <r>
      <t>p-N</t>
    </r>
    <r>
      <rPr>
        <vertAlign val="subscript"/>
        <sz val="11"/>
        <color theme="1"/>
        <rFont val="Calibri"/>
        <family val="2"/>
      </rPr>
      <t>α</t>
    </r>
    <r>
      <rPr>
        <sz val="11"/>
        <color theme="1"/>
        <rFont val="Calibri"/>
        <family val="2"/>
      </rPr>
      <t xml:space="preserve"> σ</t>
    </r>
    <r>
      <rPr>
        <vertAlign val="subscript"/>
        <sz val="11"/>
        <color theme="1"/>
        <rFont val="Calibri"/>
        <family val="2"/>
      </rPr>
      <t>p</t>
    </r>
  </si>
  <si>
    <r>
      <t>p+N</t>
    </r>
    <r>
      <rPr>
        <vertAlign val="subscript"/>
        <sz val="11"/>
        <color theme="1"/>
        <rFont val="Calibri"/>
        <family val="2"/>
      </rPr>
      <t>α</t>
    </r>
    <r>
      <rPr>
        <sz val="11"/>
        <color theme="1"/>
        <rFont val="Calibri"/>
        <family val="2"/>
      </rPr>
      <t xml:space="preserve"> σ</t>
    </r>
    <r>
      <rPr>
        <vertAlign val="subscript"/>
        <sz val="11"/>
        <color theme="1"/>
        <rFont val="Calibri"/>
        <family val="2"/>
      </rPr>
      <t>p</t>
    </r>
  </si>
  <si>
    <r>
      <t>N</t>
    </r>
    <r>
      <rPr>
        <vertAlign val="subscript"/>
        <sz val="11"/>
        <color theme="1"/>
        <rFont val="Calibri"/>
        <family val="2"/>
      </rPr>
      <t>α</t>
    </r>
    <r>
      <rPr>
        <sz val="11"/>
        <color theme="1"/>
        <rFont val="Calibri"/>
        <family val="2"/>
      </rPr>
      <t xml:space="preserve"> =0,05/σ</t>
    </r>
    <r>
      <rPr>
        <vertAlign val="subscript"/>
        <sz val="11"/>
        <color theme="1"/>
        <rFont val="Calibri"/>
        <family val="2"/>
        <scheme val="minor"/>
      </rPr>
      <t>p</t>
    </r>
  </si>
  <si>
    <r>
      <t>1+N</t>
    </r>
    <r>
      <rPr>
        <vertAlign val="superscript"/>
        <sz val="11"/>
        <color theme="1"/>
        <rFont val="Calibri"/>
        <family val="2"/>
        <scheme val="minor"/>
      </rPr>
      <t>2</t>
    </r>
    <r>
      <rPr>
        <vertAlign val="subscript"/>
        <sz val="11"/>
        <color theme="1"/>
        <rFont val="Calibri"/>
        <family val="2"/>
      </rPr>
      <t xml:space="preserve">α </t>
    </r>
    <r>
      <rPr>
        <sz val="11"/>
        <color theme="1"/>
        <rFont val="Calibri"/>
        <family val="2"/>
      </rPr>
      <t>pq/e</t>
    </r>
    <r>
      <rPr>
        <vertAlign val="superscript"/>
        <sz val="11"/>
        <color theme="1"/>
        <rFont val="Calibri"/>
        <family val="2"/>
      </rPr>
      <t>2</t>
    </r>
  </si>
  <si>
    <r>
      <t>n</t>
    </r>
    <r>
      <rPr>
        <vertAlign val="subscript"/>
        <sz val="11"/>
        <color theme="1"/>
        <rFont val="Calibri"/>
        <family val="2"/>
        <scheme val="minor"/>
      </rPr>
      <t>CR</t>
    </r>
    <r>
      <rPr>
        <sz val="11"/>
        <color theme="1"/>
        <rFont val="Calibri"/>
        <family val="2"/>
        <scheme val="minor"/>
      </rPr>
      <t>/[1+(n</t>
    </r>
    <r>
      <rPr>
        <vertAlign val="subscript"/>
        <sz val="11"/>
        <color theme="1"/>
        <rFont val="Calibri"/>
        <family val="2"/>
        <scheme val="minor"/>
      </rPr>
      <t>CR</t>
    </r>
    <r>
      <rPr>
        <sz val="11"/>
        <color theme="1"/>
        <rFont val="Calibri"/>
        <family val="2"/>
        <scheme val="minor"/>
      </rPr>
      <t>-1)/N]</t>
    </r>
  </si>
  <si>
    <r>
      <t>(N</t>
    </r>
    <r>
      <rPr>
        <vertAlign val="subscript"/>
        <sz val="11"/>
        <color theme="1"/>
        <rFont val="Calibri"/>
        <family val="2"/>
      </rPr>
      <t xml:space="preserve">α </t>
    </r>
    <r>
      <rPr>
        <sz val="11"/>
        <color theme="1"/>
        <rFont val="Calibri"/>
        <family val="2"/>
      </rPr>
      <t>s/e)</t>
    </r>
    <r>
      <rPr>
        <vertAlign val="superscript"/>
        <sz val="11"/>
        <color theme="1"/>
        <rFont val="Calibri"/>
        <family val="2"/>
      </rPr>
      <t>2</t>
    </r>
  </si>
  <si>
    <r>
      <t>n</t>
    </r>
    <r>
      <rPr>
        <vertAlign val="subscript"/>
        <sz val="11"/>
        <color theme="1"/>
        <rFont val="Calibri"/>
        <family val="2"/>
        <scheme val="minor"/>
      </rPr>
      <t>CR</t>
    </r>
    <r>
      <rPr>
        <sz val="11"/>
        <color theme="1"/>
        <rFont val="Calibri"/>
        <family val="2"/>
        <scheme val="minor"/>
      </rPr>
      <t>/[1+n</t>
    </r>
    <r>
      <rPr>
        <vertAlign val="subscript"/>
        <sz val="11"/>
        <color theme="1"/>
        <rFont val="Calibri"/>
        <family val="2"/>
        <scheme val="minor"/>
      </rPr>
      <t>CR</t>
    </r>
    <r>
      <rPr>
        <sz val="11"/>
        <color theme="1"/>
        <rFont val="Calibri"/>
        <family val="2"/>
        <scheme val="minor"/>
      </rPr>
      <t>/N]</t>
    </r>
  </si>
  <si>
    <r>
      <t>N(p-N</t>
    </r>
    <r>
      <rPr>
        <vertAlign val="subscript"/>
        <sz val="11"/>
        <color theme="1"/>
        <rFont val="Calibri"/>
        <family val="2"/>
      </rPr>
      <t>α</t>
    </r>
    <r>
      <rPr>
        <sz val="11"/>
        <color theme="1"/>
        <rFont val="Calibri"/>
        <family val="2"/>
      </rPr>
      <t xml:space="preserve"> σ</t>
    </r>
    <r>
      <rPr>
        <vertAlign val="subscript"/>
        <sz val="11"/>
        <color theme="1"/>
        <rFont val="Calibri"/>
        <family val="2"/>
      </rPr>
      <t>p)</t>
    </r>
  </si>
  <si>
    <r>
      <t>N(p+N</t>
    </r>
    <r>
      <rPr>
        <vertAlign val="subscript"/>
        <sz val="11"/>
        <color theme="1"/>
        <rFont val="Calibri"/>
        <family val="2"/>
      </rPr>
      <t>α</t>
    </r>
    <r>
      <rPr>
        <sz val="11"/>
        <color theme="1"/>
        <rFont val="Calibri"/>
        <family val="2"/>
      </rPr>
      <t xml:space="preserve"> σ</t>
    </r>
    <r>
      <rPr>
        <vertAlign val="subscript"/>
        <sz val="11"/>
        <color theme="1"/>
        <rFont val="Calibri"/>
        <family val="2"/>
      </rPr>
      <t>p)</t>
    </r>
  </si>
  <si>
    <r>
      <t>N</t>
    </r>
    <r>
      <rPr>
        <vertAlign val="subscript"/>
        <sz val="11"/>
        <color theme="1"/>
        <rFont val="Calibri"/>
        <family val="2"/>
      </rPr>
      <t>α</t>
    </r>
    <r>
      <rPr>
        <sz val="11"/>
        <color theme="1"/>
        <rFont val="Calibri"/>
        <family val="2"/>
      </rPr>
      <t xml:space="preserve"> σ</t>
    </r>
    <r>
      <rPr>
        <vertAlign val="subscript"/>
        <sz val="11"/>
        <color theme="1"/>
        <rFont val="Calibri"/>
        <family val="2"/>
      </rPr>
      <t xml:space="preserve">p </t>
    </r>
    <r>
      <rPr>
        <sz val="11"/>
        <color theme="1"/>
        <rFont val="Calibri"/>
        <family val="2"/>
      </rPr>
      <t>=e</t>
    </r>
  </si>
  <si>
    <t>q</t>
  </si>
  <si>
    <t>f</t>
  </si>
  <si>
    <r>
      <t>([pq/n-1](1-f))</t>
    </r>
    <r>
      <rPr>
        <vertAlign val="superscript"/>
        <sz val="11"/>
        <color theme="1"/>
        <rFont val="Calibri"/>
        <family val="2"/>
        <scheme val="minor"/>
      </rPr>
      <t>1/2</t>
    </r>
  </si>
  <si>
    <r>
      <t>N</t>
    </r>
    <r>
      <rPr>
        <vertAlign val="subscript"/>
        <sz val="11"/>
        <color theme="1"/>
        <rFont val="Calibri"/>
        <family val="2"/>
      </rPr>
      <t>α</t>
    </r>
  </si>
  <si>
    <t>n1</t>
  </si>
  <si>
    <t>f1</t>
  </si>
  <si>
    <r>
      <t>(pq/(n1-1))/(1-f1)</t>
    </r>
    <r>
      <rPr>
        <vertAlign val="superscript"/>
        <sz val="11"/>
        <color theme="1"/>
        <rFont val="Calibri"/>
        <family val="2"/>
        <scheme val="minor"/>
      </rPr>
      <t>1/2</t>
    </r>
  </si>
  <si>
    <t>NOTA: Supongamos que la  proporción de usuarios que han cambiado de teléfono móbil el último año es 0,25</t>
  </si>
  <si>
    <t>ya que en este caso se obtiene el error máximo.</t>
  </si>
  <si>
    <r>
      <rPr>
        <sz val="11"/>
        <color theme="1"/>
        <rFont val="Calibri"/>
        <family val="2"/>
      </rPr>
      <t>σ</t>
    </r>
    <r>
      <rPr>
        <vertAlign val="subscript"/>
        <sz val="11"/>
        <color theme="1"/>
        <rFont val="Calibri"/>
        <family val="2"/>
      </rPr>
      <t>p</t>
    </r>
  </si>
  <si>
    <r>
      <t>e=Nα s/(n</t>
    </r>
    <r>
      <rPr>
        <vertAlign val="subscript"/>
        <sz val="11"/>
        <color theme="1"/>
        <rFont val="Calibri"/>
        <family val="2"/>
        <scheme val="minor"/>
      </rPr>
      <t>CR)</t>
    </r>
    <r>
      <rPr>
        <vertAlign val="superscript"/>
        <sz val="11"/>
        <color theme="1"/>
        <rFont val="Calibri"/>
        <family val="2"/>
        <scheme val="minor"/>
      </rPr>
      <t>1/2</t>
    </r>
  </si>
</sst>
</file>

<file path=xl/styles.xml><?xml version="1.0" encoding="utf-8"?>
<styleSheet xmlns="http://schemas.openxmlformats.org/spreadsheetml/2006/main">
  <fonts count="7">
    <font>
      <sz val="11"/>
      <color theme="1"/>
      <name val="Calibri"/>
      <family val="2"/>
      <scheme val="minor"/>
    </font>
    <font>
      <b/>
      <sz val="11"/>
      <color theme="1"/>
      <name val="Calibri"/>
      <family val="2"/>
      <scheme val="minor"/>
    </font>
    <font>
      <sz val="11"/>
      <color theme="1"/>
      <name val="Calibri"/>
      <family val="2"/>
    </font>
    <font>
      <vertAlign val="subscript"/>
      <sz val="11"/>
      <color theme="1"/>
      <name val="Calibri"/>
      <family val="2"/>
    </font>
    <font>
      <vertAlign val="subscript"/>
      <sz val="11"/>
      <color theme="1"/>
      <name val="Calibri"/>
      <family val="2"/>
      <scheme val="minor"/>
    </font>
    <font>
      <vertAlign val="superscript"/>
      <sz val="11"/>
      <color theme="1"/>
      <name val="Calibri"/>
      <family val="2"/>
    </font>
    <font>
      <vertAlign val="superscript"/>
      <sz val="11"/>
      <color theme="1"/>
      <name val="Calibri"/>
      <family val="2"/>
      <scheme val="minor"/>
    </font>
  </fonts>
  <fills count="5">
    <fill>
      <patternFill patternType="none"/>
    </fill>
    <fill>
      <patternFill patternType="gray125"/>
    </fill>
    <fill>
      <patternFill patternType="solid">
        <fgColor theme="4" tint="0.79998168889431442"/>
        <bgColor theme="4" tint="0.79998168889431442"/>
      </patternFill>
    </fill>
    <fill>
      <patternFill patternType="solid">
        <fgColor theme="4"/>
        <bgColor indexed="64"/>
      </patternFill>
    </fill>
    <fill>
      <patternFill patternType="solid">
        <fgColor theme="8" tint="0.79998168889431442"/>
        <bgColor indexed="64"/>
      </patternFill>
    </fill>
  </fills>
  <borders count="3">
    <border>
      <left/>
      <right/>
      <top/>
      <bottom/>
      <diagonal/>
    </border>
    <border>
      <left/>
      <right style="thin">
        <color theme="0"/>
      </right>
      <top style="thin">
        <color theme="0"/>
      </top>
      <bottom/>
      <diagonal/>
    </border>
    <border>
      <left/>
      <right style="thin">
        <color theme="0"/>
      </right>
      <top style="thin">
        <color theme="0"/>
      </top>
      <bottom style="thin">
        <color theme="0"/>
      </bottom>
      <diagonal/>
    </border>
  </borders>
  <cellStyleXfs count="1">
    <xf numFmtId="0" fontId="0" fillId="0" borderId="0"/>
  </cellStyleXfs>
  <cellXfs count="18">
    <xf numFmtId="0" fontId="0" fillId="0" borderId="0" xfId="0"/>
    <xf numFmtId="0" fontId="2" fillId="0" borderId="0" xfId="0" applyFont="1"/>
    <xf numFmtId="0" fontId="1" fillId="0" borderId="0" xfId="0" applyFont="1" applyAlignment="1">
      <alignment horizontal="center"/>
    </xf>
    <xf numFmtId="0" fontId="0" fillId="0" borderId="0" xfId="0" applyAlignment="1">
      <alignment horizontal="left"/>
    </xf>
    <xf numFmtId="0" fontId="0" fillId="0" borderId="0" xfId="0" applyFont="1" applyAlignment="1">
      <alignment horizontal="left"/>
    </xf>
    <xf numFmtId="0" fontId="0" fillId="0" borderId="0" xfId="0" applyFont="1" applyAlignment="1">
      <alignment horizontal="right"/>
    </xf>
    <xf numFmtId="0" fontId="0" fillId="0" borderId="0" xfId="0" applyAlignment="1">
      <alignment horizontal="right"/>
    </xf>
    <xf numFmtId="0" fontId="0" fillId="0" borderId="0" xfId="0" applyBorder="1"/>
    <xf numFmtId="0" fontId="0" fillId="0" borderId="0" xfId="0" applyBorder="1" applyAlignment="1">
      <alignment horizontal="right"/>
    </xf>
    <xf numFmtId="0" fontId="2" fillId="0" borderId="0" xfId="0" applyFont="1" applyBorder="1"/>
    <xf numFmtId="0" fontId="2" fillId="0" borderId="0" xfId="0" applyFont="1" applyAlignment="1">
      <alignment horizontal="center"/>
    </xf>
    <xf numFmtId="0" fontId="2" fillId="2" borderId="1" xfId="0" applyFont="1" applyFill="1" applyBorder="1"/>
    <xf numFmtId="0" fontId="0" fillId="3" borderId="0" xfId="0" applyFill="1"/>
    <xf numFmtId="0" fontId="0" fillId="2" borderId="2" xfId="0" applyFill="1" applyBorder="1"/>
    <xf numFmtId="0" fontId="0" fillId="2" borderId="1" xfId="0" applyFill="1" applyBorder="1"/>
    <xf numFmtId="0" fontId="0" fillId="4" borderId="0" xfId="0" applyFill="1"/>
    <xf numFmtId="0" fontId="1" fillId="3" borderId="0" xfId="0" applyFont="1" applyFill="1"/>
    <xf numFmtId="0" fontId="2" fillId="4" borderId="0" xfId="0" applyFont="1" applyFill="1"/>
  </cellXfs>
  <cellStyles count="1">
    <cellStyle name="Normal" xfId="0" builtinId="0"/>
  </cellStyles>
  <dxfs count="4">
    <dxf>
      <alignment horizontal="right" vertical="bottom" textRotation="0" wrapText="0" indent="0" relativeIndent="255" justifyLastLine="0" shrinkToFit="0" mergeCell="0" readingOrder="0"/>
    </dxf>
    <dxf>
      <font>
        <b/>
        <i val="0"/>
        <strike val="0"/>
        <condense val="0"/>
        <extend val="0"/>
        <outline val="0"/>
        <shadow val="0"/>
        <u val="none"/>
        <vertAlign val="baseline"/>
        <sz val="11"/>
        <color theme="1"/>
        <name val="Calibri"/>
        <scheme val="minor"/>
      </font>
      <alignment horizontal="center" vertical="bottom" textRotation="0" wrapText="0" indent="0" relativeIndent="0" justifyLastLine="0" shrinkToFit="0" mergeCell="0" readingOrder="0"/>
    </dxf>
    <dxf>
      <font>
        <b/>
        <i val="0"/>
        <strike val="0"/>
        <condense val="0"/>
        <extend val="0"/>
        <outline val="0"/>
        <shadow val="0"/>
        <u val="none"/>
        <vertAlign val="baseline"/>
        <sz val="11"/>
        <color theme="1"/>
        <name val="Calibri"/>
        <scheme val="minor"/>
      </font>
      <alignment horizontal="center" vertical="bottom" textRotation="0" wrapText="0" indent="0" relativeIndent="0" justifyLastLine="0" shrinkToFit="0" mergeCell="0" readingOrder="0"/>
    </dxf>
    <dxf>
      <font>
        <b/>
        <i val="0"/>
        <strike val="0"/>
        <condense val="0"/>
        <extend val="0"/>
        <outline val="0"/>
        <shadow val="0"/>
        <u val="none"/>
        <vertAlign val="baseline"/>
        <sz val="11"/>
        <color theme="1"/>
        <name val="Calibri"/>
        <scheme val="minor"/>
      </font>
      <alignment horizontal="center" vertical="bottom" textRotation="0" wrapText="0" indent="0" relativeIndent="0" justifyLastLine="0" shrinkToFit="0" mergeCell="0" readingOrder="0"/>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9526</xdr:rowOff>
    </xdr:from>
    <xdr:to>
      <xdr:col>12</xdr:col>
      <xdr:colOff>0</xdr:colOff>
      <xdr:row>4</xdr:row>
      <xdr:rowOff>9525</xdr:rowOff>
    </xdr:to>
    <xdr:sp macro="" textlink="">
      <xdr:nvSpPr>
        <xdr:cNvPr id="2" name="1 CuadroTexto"/>
        <xdr:cNvSpPr txBox="1"/>
      </xdr:nvSpPr>
      <xdr:spPr>
        <a:xfrm>
          <a:off x="0" y="9526"/>
          <a:ext cx="9144000" cy="761999"/>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ES_tradnl" sz="1400" b="1">
              <a:solidFill>
                <a:schemeClr val="dk1"/>
              </a:solidFill>
              <a:latin typeface="+mn-lt"/>
              <a:ea typeface="+mn-ea"/>
              <a:cs typeface="+mn-cs"/>
            </a:rPr>
            <a:t>Queremos conocer la salinidad media del agua de la ría de Arosa (variable aproximadamente Normal). Para ello hemos tomado una muestra de 5 unidades en diferentes puntos elegidos al azar, resultando una media de 34,2 gramos/litro y desviación típica de 0,12. </a:t>
          </a:r>
          <a:endParaRPr lang="es-ES" sz="1400" b="1">
            <a:solidFill>
              <a:schemeClr val="dk1"/>
            </a:solidFill>
            <a:latin typeface="+mn-lt"/>
            <a:ea typeface="+mn-ea"/>
            <a:cs typeface="+mn-cs"/>
          </a:endParaRPr>
        </a:p>
      </xdr:txBody>
    </xdr:sp>
    <xdr:clientData/>
  </xdr:twoCellAnchor>
  <xdr:twoCellAnchor>
    <xdr:from>
      <xdr:col>4</xdr:col>
      <xdr:colOff>19050</xdr:colOff>
      <xdr:row>6</xdr:row>
      <xdr:rowOff>28575</xdr:rowOff>
    </xdr:from>
    <xdr:to>
      <xdr:col>11</xdr:col>
      <xdr:colOff>19050</xdr:colOff>
      <xdr:row>7</xdr:row>
      <xdr:rowOff>171450</xdr:rowOff>
    </xdr:to>
    <xdr:sp macro="" textlink="">
      <xdr:nvSpPr>
        <xdr:cNvPr id="3" name="2 CuadroTexto"/>
        <xdr:cNvSpPr txBox="1"/>
      </xdr:nvSpPr>
      <xdr:spPr>
        <a:xfrm>
          <a:off x="3105150" y="1171575"/>
          <a:ext cx="5334000" cy="3333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ES_tradnl" sz="1100" b="1">
              <a:solidFill>
                <a:schemeClr val="dk1"/>
              </a:solidFill>
              <a:latin typeface="+mn-lt"/>
              <a:ea typeface="+mn-ea"/>
              <a:cs typeface="+mn-cs"/>
            </a:rPr>
            <a:t>1.-</a:t>
          </a:r>
          <a:r>
            <a:rPr lang="es-ES_tradnl" sz="1100" b="1" baseline="0">
              <a:solidFill>
                <a:schemeClr val="dk1"/>
              </a:solidFill>
              <a:latin typeface="+mn-lt"/>
              <a:ea typeface="+mn-ea"/>
              <a:cs typeface="+mn-cs"/>
            </a:rPr>
            <a:t> </a:t>
          </a:r>
          <a:r>
            <a:rPr lang="es-ES_tradnl" sz="1100" b="1">
              <a:solidFill>
                <a:schemeClr val="dk1"/>
              </a:solidFill>
              <a:latin typeface="+mn-lt"/>
              <a:ea typeface="+mn-ea"/>
              <a:cs typeface="+mn-cs"/>
            </a:rPr>
            <a:t>Determine un intervalo de confianza para la media al nivel α = 0,90.</a:t>
          </a:r>
          <a:endParaRPr lang="es-ES" sz="1100" b="1"/>
        </a:p>
      </xdr:txBody>
    </xdr:sp>
    <xdr:clientData/>
  </xdr:twoCellAnchor>
  <xdr:twoCellAnchor>
    <xdr:from>
      <xdr:col>4</xdr:col>
      <xdr:colOff>9525</xdr:colOff>
      <xdr:row>14</xdr:row>
      <xdr:rowOff>28575</xdr:rowOff>
    </xdr:from>
    <xdr:to>
      <xdr:col>11</xdr:col>
      <xdr:colOff>9525</xdr:colOff>
      <xdr:row>16</xdr:row>
      <xdr:rowOff>180975</xdr:rowOff>
    </xdr:to>
    <xdr:sp macro="" textlink="">
      <xdr:nvSpPr>
        <xdr:cNvPr id="4" name="3 CuadroTexto"/>
        <xdr:cNvSpPr txBox="1"/>
      </xdr:nvSpPr>
      <xdr:spPr>
        <a:xfrm>
          <a:off x="3095625" y="2771775"/>
          <a:ext cx="5334000" cy="5334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ES" sz="1100" b="1"/>
            <a:t>2.-  </a:t>
          </a:r>
          <a:r>
            <a:rPr lang="es-ES_tradnl" sz="1100" b="1">
              <a:solidFill>
                <a:schemeClr val="dk1"/>
              </a:solidFill>
              <a:latin typeface="+mn-lt"/>
              <a:ea typeface="+mn-ea"/>
              <a:cs typeface="+mn-cs"/>
            </a:rPr>
            <a:t>¿Qué tamaño de muestra se necesita para que el error en la estimación de la media no sea mayor que 0,05 gr/L con  α = 0,95?</a:t>
          </a:r>
          <a:endParaRPr lang="es-ES" sz="1100" b="1">
            <a:solidFill>
              <a:schemeClr val="dk1"/>
            </a:solidFill>
            <a:latin typeface="+mn-lt"/>
            <a:ea typeface="+mn-ea"/>
            <a:cs typeface="+mn-cs"/>
          </a:endParaRPr>
        </a:p>
        <a:p>
          <a:endParaRPr lang="es-ES" sz="1100" b="1"/>
        </a:p>
      </xdr:txBody>
    </xdr:sp>
    <xdr:clientData/>
  </xdr:twoCellAnchor>
  <xdr:twoCellAnchor>
    <xdr:from>
      <xdr:col>4</xdr:col>
      <xdr:colOff>0</xdr:colOff>
      <xdr:row>24</xdr:row>
      <xdr:rowOff>57150</xdr:rowOff>
    </xdr:from>
    <xdr:to>
      <xdr:col>11</xdr:col>
      <xdr:colOff>0</xdr:colOff>
      <xdr:row>27</xdr:row>
      <xdr:rowOff>19050</xdr:rowOff>
    </xdr:to>
    <xdr:sp macro="" textlink="">
      <xdr:nvSpPr>
        <xdr:cNvPr id="5" name="4 CuadroTexto"/>
        <xdr:cNvSpPr txBox="1"/>
      </xdr:nvSpPr>
      <xdr:spPr>
        <a:xfrm>
          <a:off x="3086100" y="4562475"/>
          <a:ext cx="5334000" cy="5334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ES" sz="1100" b="1">
              <a:solidFill>
                <a:schemeClr val="dk1"/>
              </a:solidFill>
              <a:latin typeface="+mn-lt"/>
              <a:ea typeface="+mn-ea"/>
              <a:cs typeface="+mn-cs"/>
            </a:rPr>
            <a:t>3.-</a:t>
          </a:r>
          <a:r>
            <a:rPr lang="es-ES_tradnl" sz="1100" b="0" baseline="0">
              <a:solidFill>
                <a:schemeClr val="dk1"/>
              </a:solidFill>
              <a:latin typeface="+mn-lt"/>
              <a:ea typeface="+mn-ea"/>
              <a:cs typeface="+mn-cs"/>
            </a:rPr>
            <a:t> </a:t>
          </a:r>
          <a:r>
            <a:rPr lang="es-ES_tradnl" sz="1100" b="1">
              <a:solidFill>
                <a:schemeClr val="dk1"/>
              </a:solidFill>
              <a:latin typeface="+mn-lt"/>
              <a:ea typeface="+mn-ea"/>
              <a:cs typeface="+mn-cs"/>
            </a:rPr>
            <a:t> Con la muestra del apartado anterior, ¿Cuál sería el error para un nivel de confianza de 0,90?</a:t>
          </a:r>
          <a:endParaRPr lang="es-ES" sz="11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b="1">
            <a:solidFill>
              <a:schemeClr val="dk1"/>
            </a:solidFill>
            <a:latin typeface="+mn-lt"/>
            <a:ea typeface="+mn-ea"/>
            <a:cs typeface="+mn-cs"/>
          </a:endParaRPr>
        </a:p>
        <a:p>
          <a:endParaRPr lang="es-E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38100</xdr:colOff>
      <xdr:row>3</xdr:row>
      <xdr:rowOff>190499</xdr:rowOff>
    </xdr:to>
    <xdr:sp macro="" textlink="">
      <xdr:nvSpPr>
        <xdr:cNvPr id="2" name="1 CuadroTexto"/>
        <xdr:cNvSpPr txBox="1"/>
      </xdr:nvSpPr>
      <xdr:spPr>
        <a:xfrm>
          <a:off x="0" y="0"/>
          <a:ext cx="9182100" cy="761999"/>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es-ES_tradnl" sz="1400" b="1">
              <a:solidFill>
                <a:schemeClr val="dk1"/>
              </a:solidFill>
              <a:latin typeface="+mn-lt"/>
              <a:ea typeface="+mn-ea"/>
              <a:cs typeface="+mn-cs"/>
            </a:rPr>
            <a:t>Una empresa realiza un estudio de mercado para conocer el gasto mensual medio en telefonía. Para ello toma una muestra sin reposición de 50 personas (muestra piloto) y obtiene una media de 24 €  y desviación típica de 11 €. La población tiene 250.000 personas, y la variable es moderadamente asimétrica.</a:t>
          </a:r>
          <a:endParaRPr lang="es-ES" sz="1400" b="1">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s-ES_tradnl" sz="1400" b="1">
            <a:solidFill>
              <a:schemeClr val="dk1"/>
            </a:solidFill>
            <a:latin typeface="+mn-lt"/>
            <a:ea typeface="+mn-ea"/>
            <a:cs typeface="+mn-cs"/>
          </a:endParaRPr>
        </a:p>
      </xdr:txBody>
    </xdr:sp>
    <xdr:clientData/>
  </xdr:twoCellAnchor>
  <xdr:twoCellAnchor>
    <xdr:from>
      <xdr:col>4</xdr:col>
      <xdr:colOff>0</xdr:colOff>
      <xdr:row>7</xdr:row>
      <xdr:rowOff>28575</xdr:rowOff>
    </xdr:from>
    <xdr:to>
      <xdr:col>11</xdr:col>
      <xdr:colOff>0</xdr:colOff>
      <xdr:row>8</xdr:row>
      <xdr:rowOff>171450</xdr:rowOff>
    </xdr:to>
    <xdr:sp macro="" textlink="">
      <xdr:nvSpPr>
        <xdr:cNvPr id="3" name="2 CuadroTexto"/>
        <xdr:cNvSpPr txBox="1"/>
      </xdr:nvSpPr>
      <xdr:spPr>
        <a:xfrm>
          <a:off x="3048000" y="1362075"/>
          <a:ext cx="5334000" cy="3333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ES_tradnl" sz="1100" b="1">
              <a:solidFill>
                <a:schemeClr val="dk1"/>
              </a:solidFill>
              <a:latin typeface="+mn-lt"/>
              <a:ea typeface="+mn-ea"/>
              <a:cs typeface="+mn-cs"/>
            </a:rPr>
            <a:t>1.-</a:t>
          </a:r>
          <a:r>
            <a:rPr lang="es-ES_tradnl" sz="1100" b="1" baseline="0">
              <a:solidFill>
                <a:schemeClr val="dk1"/>
              </a:solidFill>
              <a:latin typeface="+mn-lt"/>
              <a:ea typeface="+mn-ea"/>
              <a:cs typeface="+mn-cs"/>
            </a:rPr>
            <a:t> </a:t>
          </a:r>
          <a:r>
            <a:rPr lang="es-ES_tradnl" sz="1100" b="1">
              <a:solidFill>
                <a:schemeClr val="dk1"/>
              </a:solidFill>
              <a:latin typeface="+mn-lt"/>
              <a:ea typeface="+mn-ea"/>
              <a:cs typeface="+mn-cs"/>
            </a:rPr>
            <a:t>Encuentre intervalos de confianza al nivel 0,90 para la media.</a:t>
          </a:r>
          <a:endParaRPr lang="es-ES" sz="1100" b="1">
            <a:solidFill>
              <a:schemeClr val="dk1"/>
            </a:solidFill>
            <a:latin typeface="+mn-lt"/>
            <a:ea typeface="+mn-ea"/>
            <a:cs typeface="+mn-cs"/>
          </a:endParaRPr>
        </a:p>
        <a:p>
          <a:endParaRPr lang="es-ES" sz="1100" b="1"/>
        </a:p>
      </xdr:txBody>
    </xdr:sp>
    <xdr:clientData/>
  </xdr:twoCellAnchor>
  <xdr:twoCellAnchor>
    <xdr:from>
      <xdr:col>4</xdr:col>
      <xdr:colOff>0</xdr:colOff>
      <xdr:row>14</xdr:row>
      <xdr:rowOff>28575</xdr:rowOff>
    </xdr:from>
    <xdr:to>
      <xdr:col>11</xdr:col>
      <xdr:colOff>0</xdr:colOff>
      <xdr:row>17</xdr:row>
      <xdr:rowOff>9525</xdr:rowOff>
    </xdr:to>
    <xdr:sp macro="" textlink="">
      <xdr:nvSpPr>
        <xdr:cNvPr id="4" name="3 CuadroTexto"/>
        <xdr:cNvSpPr txBox="1"/>
      </xdr:nvSpPr>
      <xdr:spPr>
        <a:xfrm>
          <a:off x="3048000" y="2771775"/>
          <a:ext cx="5334000" cy="5524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ES_tradnl" sz="1100" b="1">
              <a:solidFill>
                <a:schemeClr val="dk1"/>
              </a:solidFill>
              <a:latin typeface="+mn-lt"/>
              <a:ea typeface="+mn-ea"/>
              <a:cs typeface="+mn-cs"/>
            </a:rPr>
            <a:t>2.- Determine el tamaño de muestra que será necesario para estimar la media con error máximo de 1 €  y nivel de confianza 0,98.</a:t>
          </a:r>
          <a:endParaRPr lang="es-ES" sz="11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b="1">
            <a:solidFill>
              <a:schemeClr val="dk1"/>
            </a:solidFill>
            <a:latin typeface="+mn-lt"/>
            <a:ea typeface="+mn-ea"/>
            <a:cs typeface="+mn-cs"/>
          </a:endParaRPr>
        </a:p>
        <a:p>
          <a:endParaRPr lang="es-ES" sz="1100" b="1"/>
        </a:p>
      </xdr:txBody>
    </xdr:sp>
    <xdr:clientData/>
  </xdr:twoCellAnchor>
  <xdr:twoCellAnchor>
    <xdr:from>
      <xdr:col>4</xdr:col>
      <xdr:colOff>19050</xdr:colOff>
      <xdr:row>22</xdr:row>
      <xdr:rowOff>9524</xdr:rowOff>
    </xdr:from>
    <xdr:to>
      <xdr:col>11</xdr:col>
      <xdr:colOff>19050</xdr:colOff>
      <xdr:row>25</xdr:row>
      <xdr:rowOff>57149</xdr:rowOff>
    </xdr:to>
    <xdr:sp macro="" textlink="">
      <xdr:nvSpPr>
        <xdr:cNvPr id="5" name="4 CuadroTexto"/>
        <xdr:cNvSpPr txBox="1"/>
      </xdr:nvSpPr>
      <xdr:spPr>
        <a:xfrm>
          <a:off x="3067050" y="4400549"/>
          <a:ext cx="5334000" cy="6191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ES_tradnl" sz="1100" b="1">
              <a:solidFill>
                <a:schemeClr val="dk1"/>
              </a:solidFill>
              <a:latin typeface="+mn-lt"/>
              <a:ea typeface="+mn-ea"/>
              <a:cs typeface="+mn-cs"/>
            </a:rPr>
            <a:t>3.-</a:t>
          </a:r>
          <a:r>
            <a:rPr lang="es-ES_tradnl" sz="1100" b="1" baseline="0">
              <a:solidFill>
                <a:schemeClr val="dk1"/>
              </a:solidFill>
              <a:latin typeface="+mn-lt"/>
              <a:ea typeface="+mn-ea"/>
              <a:cs typeface="+mn-cs"/>
            </a:rPr>
            <a:t>  </a:t>
          </a:r>
          <a:r>
            <a:rPr lang="es-ES_tradnl" sz="1100" b="1">
              <a:solidFill>
                <a:schemeClr val="dk1"/>
              </a:solidFill>
              <a:latin typeface="+mn-lt"/>
              <a:ea typeface="+mn-ea"/>
              <a:cs typeface="+mn-cs"/>
            </a:rPr>
            <a:t>Con el tamaño de muestra determinado, ¿Cuál será el error de estimación “e” para el nivel de confianza habitual de 0,95?</a:t>
          </a:r>
          <a:endParaRPr lang="es-ES" sz="11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b="1">
            <a:solidFill>
              <a:schemeClr val="dk1"/>
            </a:solidFill>
            <a:latin typeface="+mn-lt"/>
            <a:ea typeface="+mn-ea"/>
            <a:cs typeface="+mn-cs"/>
          </a:endParaRPr>
        </a:p>
        <a:p>
          <a:endParaRPr lang="es-ES" sz="1100" b="1"/>
        </a:p>
      </xdr:txBody>
    </xdr:sp>
    <xdr:clientData/>
  </xdr:twoCellAnchor>
  <xdr:twoCellAnchor>
    <xdr:from>
      <xdr:col>4</xdr:col>
      <xdr:colOff>19050</xdr:colOff>
      <xdr:row>30</xdr:row>
      <xdr:rowOff>28575</xdr:rowOff>
    </xdr:from>
    <xdr:to>
      <xdr:col>11</xdr:col>
      <xdr:colOff>19050</xdr:colOff>
      <xdr:row>33</xdr:row>
      <xdr:rowOff>76200</xdr:rowOff>
    </xdr:to>
    <xdr:sp macro="" textlink="">
      <xdr:nvSpPr>
        <xdr:cNvPr id="6" name="5 CuadroTexto"/>
        <xdr:cNvSpPr txBox="1"/>
      </xdr:nvSpPr>
      <xdr:spPr>
        <a:xfrm>
          <a:off x="3067050" y="5943600"/>
          <a:ext cx="5334000" cy="6191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ES_tradnl" sz="1100" b="1">
              <a:solidFill>
                <a:schemeClr val="dk1"/>
              </a:solidFill>
              <a:latin typeface="+mn-lt"/>
              <a:ea typeface="+mn-ea"/>
              <a:cs typeface="+mn-cs"/>
            </a:rPr>
            <a:t>4.- </a:t>
          </a:r>
          <a:r>
            <a:rPr lang="es-ES_tradnl" sz="1100" b="1" baseline="0">
              <a:solidFill>
                <a:schemeClr val="dk1"/>
              </a:solidFill>
              <a:latin typeface="+mn-lt"/>
              <a:ea typeface="+mn-ea"/>
              <a:cs typeface="+mn-cs"/>
            </a:rPr>
            <a:t> </a:t>
          </a:r>
          <a:r>
            <a:rPr lang="es-ES_tradnl" sz="1100" b="1">
              <a:solidFill>
                <a:schemeClr val="dk1"/>
              </a:solidFill>
              <a:latin typeface="+mn-lt"/>
              <a:ea typeface="+mn-ea"/>
              <a:cs typeface="+mn-cs"/>
            </a:rPr>
            <a:t>Se quiere utilizar esa misma muestra para estimar la proporción de usuarios que han cambiado de teléfono móvil en el último año. ¿Cuál será el error de estimación  con α=0,95? </a:t>
          </a:r>
          <a:endParaRPr lang="es-ES" sz="1100" b="1">
            <a:solidFill>
              <a:schemeClr val="dk1"/>
            </a:solidFill>
            <a:latin typeface="+mn-lt"/>
            <a:ea typeface="+mn-ea"/>
            <a:cs typeface="+mn-cs"/>
          </a:endParaRPr>
        </a:p>
        <a:p>
          <a:r>
            <a:rPr lang="es-ES_tradnl" sz="1100">
              <a:solidFill>
                <a:schemeClr val="dk1"/>
              </a:solidFill>
              <a:latin typeface="+mn-lt"/>
              <a:ea typeface="+mn-ea"/>
              <a:cs typeface="+mn-cs"/>
            </a:rPr>
            <a:t> </a:t>
          </a:r>
          <a:endParaRPr lang="es-ES"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0</xdr:row>
      <xdr:rowOff>19050</xdr:rowOff>
    </xdr:from>
    <xdr:to>
      <xdr:col>12</xdr:col>
      <xdr:colOff>57150</xdr:colOff>
      <xdr:row>4</xdr:row>
      <xdr:rowOff>19049</xdr:rowOff>
    </xdr:to>
    <xdr:sp macro="" textlink="">
      <xdr:nvSpPr>
        <xdr:cNvPr id="2" name="1 CuadroTexto"/>
        <xdr:cNvSpPr txBox="1"/>
      </xdr:nvSpPr>
      <xdr:spPr>
        <a:xfrm>
          <a:off x="19050" y="19050"/>
          <a:ext cx="9182100" cy="761999"/>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es-ES_tradnl" sz="1400" b="1">
              <a:solidFill>
                <a:schemeClr val="dk1"/>
              </a:solidFill>
              <a:latin typeface="+mn-lt"/>
              <a:ea typeface="+mn-ea"/>
              <a:cs typeface="+mn-cs"/>
            </a:rPr>
            <a:t>Un periódico de distribución gratuita quiere estimar cuantos lectores tiene en una determinada zona geográfica con 50.000 habitantes. Para ello selecciona al azar sin reposición una muestra de 200 personas, de las cuales 18 manifiestan haberlo leído.</a:t>
          </a:r>
          <a:endParaRPr lang="es-ES" sz="1400" b="1">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s-ES" sz="1400" b="1">
            <a:solidFill>
              <a:schemeClr val="dk1"/>
            </a:solidFill>
            <a:latin typeface="+mn-lt"/>
            <a:ea typeface="+mn-ea"/>
            <a:cs typeface="+mn-cs"/>
          </a:endParaRPr>
        </a:p>
        <a:p>
          <a:pPr algn="l"/>
          <a:endParaRPr lang="es-ES" sz="1400" b="1">
            <a:solidFill>
              <a:schemeClr val="dk1"/>
            </a:solidFill>
            <a:latin typeface="+mn-lt"/>
            <a:ea typeface="+mn-ea"/>
            <a:cs typeface="+mn-cs"/>
          </a:endParaRPr>
        </a:p>
      </xdr:txBody>
    </xdr:sp>
    <xdr:clientData/>
  </xdr:twoCellAnchor>
  <xdr:twoCellAnchor>
    <xdr:from>
      <xdr:col>5</xdr:col>
      <xdr:colOff>0</xdr:colOff>
      <xdr:row>7</xdr:row>
      <xdr:rowOff>0</xdr:rowOff>
    </xdr:from>
    <xdr:to>
      <xdr:col>12</xdr:col>
      <xdr:colOff>0</xdr:colOff>
      <xdr:row>9</xdr:row>
      <xdr:rowOff>171450</xdr:rowOff>
    </xdr:to>
    <xdr:sp macro="" textlink="">
      <xdr:nvSpPr>
        <xdr:cNvPr id="3" name="2 CuadroTexto"/>
        <xdr:cNvSpPr txBox="1"/>
      </xdr:nvSpPr>
      <xdr:spPr>
        <a:xfrm>
          <a:off x="3810000" y="1333500"/>
          <a:ext cx="5334000" cy="5524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ES_tradnl" sz="1100" b="1">
              <a:solidFill>
                <a:schemeClr val="dk1"/>
              </a:solidFill>
              <a:latin typeface="+mn-lt"/>
              <a:ea typeface="+mn-ea"/>
              <a:cs typeface="+mn-cs"/>
            </a:rPr>
            <a:t>1.-</a:t>
          </a:r>
          <a:r>
            <a:rPr lang="es-ES_tradnl" sz="1100" b="1" baseline="0">
              <a:solidFill>
                <a:schemeClr val="dk1"/>
              </a:solidFill>
              <a:latin typeface="+mn-lt"/>
              <a:ea typeface="+mn-ea"/>
              <a:cs typeface="+mn-cs"/>
            </a:rPr>
            <a:t> </a:t>
          </a:r>
          <a:r>
            <a:rPr lang="es-ES_tradnl" sz="1100">
              <a:solidFill>
                <a:schemeClr val="dk1"/>
              </a:solidFill>
              <a:latin typeface="+mn-lt"/>
              <a:ea typeface="+mn-ea"/>
              <a:cs typeface="+mn-cs"/>
            </a:rPr>
            <a:t> </a:t>
          </a:r>
          <a:r>
            <a:rPr lang="es-ES_tradnl" sz="1100" b="1">
              <a:solidFill>
                <a:schemeClr val="dk1"/>
              </a:solidFill>
              <a:latin typeface="+mn-lt"/>
              <a:ea typeface="+mn-ea"/>
              <a:cs typeface="+mn-cs"/>
            </a:rPr>
            <a:t> Determine un intervalo para la proporción y el número total de lectores al nivel de confianza  0,90.</a:t>
          </a:r>
          <a:endParaRPr lang="es-ES" sz="1100" b="1">
            <a:solidFill>
              <a:schemeClr val="dk1"/>
            </a:solidFill>
            <a:latin typeface="+mn-lt"/>
            <a:ea typeface="+mn-ea"/>
            <a:cs typeface="+mn-cs"/>
          </a:endParaRPr>
        </a:p>
        <a:p>
          <a:endParaRPr lang="es-ES" sz="1100" b="1"/>
        </a:p>
      </xdr:txBody>
    </xdr:sp>
    <xdr:clientData/>
  </xdr:twoCellAnchor>
  <xdr:twoCellAnchor>
    <xdr:from>
      <xdr:col>4</xdr:col>
      <xdr:colOff>752475</xdr:colOff>
      <xdr:row>19</xdr:row>
      <xdr:rowOff>0</xdr:rowOff>
    </xdr:from>
    <xdr:to>
      <xdr:col>11</xdr:col>
      <xdr:colOff>752475</xdr:colOff>
      <xdr:row>22</xdr:row>
      <xdr:rowOff>0</xdr:rowOff>
    </xdr:to>
    <xdr:sp macro="" textlink="">
      <xdr:nvSpPr>
        <xdr:cNvPr id="4" name="3 CuadroTexto"/>
        <xdr:cNvSpPr txBox="1"/>
      </xdr:nvSpPr>
      <xdr:spPr>
        <a:xfrm>
          <a:off x="3800475" y="3657600"/>
          <a:ext cx="5334000" cy="5715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ES_tradnl" sz="1100" b="1">
              <a:solidFill>
                <a:schemeClr val="dk1"/>
              </a:solidFill>
              <a:latin typeface="+mn-lt"/>
              <a:ea typeface="+mn-ea"/>
              <a:cs typeface="+mn-cs"/>
            </a:rPr>
            <a:t>2.-</a:t>
          </a:r>
          <a:r>
            <a:rPr lang="es-ES_tradnl" sz="1100" b="1" baseline="0">
              <a:solidFill>
                <a:schemeClr val="dk1"/>
              </a:solidFill>
              <a:latin typeface="+mn-lt"/>
              <a:ea typeface="+mn-ea"/>
              <a:cs typeface="+mn-cs"/>
            </a:rPr>
            <a:t>  </a:t>
          </a:r>
          <a:r>
            <a:rPr lang="es-ES_tradnl" sz="1100" b="1">
              <a:solidFill>
                <a:schemeClr val="dk1"/>
              </a:solidFill>
              <a:latin typeface="+mn-lt"/>
              <a:ea typeface="+mn-ea"/>
              <a:cs typeface="+mn-cs"/>
            </a:rPr>
            <a:t>¿Cuál es el nivel de confianza que corresponde a un error  de ± 0,05 en la estimación de la proporción?</a:t>
          </a:r>
          <a:endParaRPr lang="es-ES" sz="11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b="1">
            <a:solidFill>
              <a:schemeClr val="dk1"/>
            </a:solidFill>
            <a:latin typeface="+mn-lt"/>
            <a:ea typeface="+mn-ea"/>
            <a:cs typeface="+mn-cs"/>
          </a:endParaRPr>
        </a:p>
      </xdr:txBody>
    </xdr:sp>
    <xdr:clientData/>
  </xdr:twoCellAnchor>
  <xdr:twoCellAnchor>
    <xdr:from>
      <xdr:col>5</xdr:col>
      <xdr:colOff>9525</xdr:colOff>
      <xdr:row>28</xdr:row>
      <xdr:rowOff>180975</xdr:rowOff>
    </xdr:from>
    <xdr:to>
      <xdr:col>12</xdr:col>
      <xdr:colOff>9525</xdr:colOff>
      <xdr:row>31</xdr:row>
      <xdr:rowOff>161925</xdr:rowOff>
    </xdr:to>
    <xdr:sp macro="" textlink="">
      <xdr:nvSpPr>
        <xdr:cNvPr id="5" name="4 CuadroTexto"/>
        <xdr:cNvSpPr txBox="1"/>
      </xdr:nvSpPr>
      <xdr:spPr>
        <a:xfrm>
          <a:off x="3819525" y="5591175"/>
          <a:ext cx="5334000" cy="5524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ES_tradnl" sz="1100" b="1">
              <a:solidFill>
                <a:schemeClr val="dk1"/>
              </a:solidFill>
              <a:latin typeface="+mn-lt"/>
              <a:ea typeface="+mn-ea"/>
              <a:cs typeface="+mn-cs"/>
            </a:rPr>
            <a:t>3-</a:t>
          </a:r>
          <a:r>
            <a:rPr lang="es-ES_tradnl" sz="1100" b="1" baseline="0">
              <a:solidFill>
                <a:schemeClr val="dk1"/>
              </a:solidFill>
              <a:latin typeface="+mn-lt"/>
              <a:ea typeface="+mn-ea"/>
              <a:cs typeface="+mn-cs"/>
            </a:rPr>
            <a:t>  </a:t>
          </a:r>
          <a:r>
            <a:rPr lang="es-ES_tradnl" sz="1100" b="1">
              <a:solidFill>
                <a:schemeClr val="dk1"/>
              </a:solidFill>
              <a:latin typeface="+mn-lt"/>
              <a:ea typeface="+mn-ea"/>
              <a:cs typeface="+mn-cs"/>
            </a:rPr>
            <a:t>¿Qué tamaño de muestra se necesita para que el error en la estimación del total no sea mayor que 1000 unidades con  α = 0,95?</a:t>
          </a:r>
          <a:endParaRPr lang="es-ES" sz="11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b="1">
            <a:solidFill>
              <a:schemeClr val="dk1"/>
            </a:solidFill>
            <a:latin typeface="+mn-lt"/>
            <a:ea typeface="+mn-ea"/>
            <a:cs typeface="+mn-cs"/>
          </a:endParaRPr>
        </a:p>
      </xdr:txBody>
    </xdr:sp>
    <xdr:clientData/>
  </xdr:twoCellAnchor>
  <xdr:twoCellAnchor>
    <xdr:from>
      <xdr:col>6</xdr:col>
      <xdr:colOff>1</xdr:colOff>
      <xdr:row>13</xdr:row>
      <xdr:rowOff>0</xdr:rowOff>
    </xdr:from>
    <xdr:to>
      <xdr:col>7</xdr:col>
      <xdr:colOff>723901</xdr:colOff>
      <xdr:row>14</xdr:row>
      <xdr:rowOff>180975</xdr:rowOff>
    </xdr:to>
    <xdr:sp macro="" textlink="">
      <xdr:nvSpPr>
        <xdr:cNvPr id="6" name="5 CuadroTexto"/>
        <xdr:cNvSpPr txBox="1"/>
      </xdr:nvSpPr>
      <xdr:spPr>
        <a:xfrm>
          <a:off x="4572001" y="2514600"/>
          <a:ext cx="1485900" cy="37147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ES" sz="1100" b="1">
              <a:solidFill>
                <a:schemeClr val="tx1"/>
              </a:solidFill>
            </a:rPr>
            <a:t>PROPORCIÓN</a:t>
          </a:r>
        </a:p>
      </xdr:txBody>
    </xdr:sp>
    <xdr:clientData/>
  </xdr:twoCellAnchor>
  <xdr:twoCellAnchor>
    <xdr:from>
      <xdr:col>6</xdr:col>
      <xdr:colOff>0</xdr:colOff>
      <xdr:row>16</xdr:row>
      <xdr:rowOff>0</xdr:rowOff>
    </xdr:from>
    <xdr:to>
      <xdr:col>7</xdr:col>
      <xdr:colOff>723900</xdr:colOff>
      <xdr:row>17</xdr:row>
      <xdr:rowOff>180975</xdr:rowOff>
    </xdr:to>
    <xdr:sp macro="" textlink="">
      <xdr:nvSpPr>
        <xdr:cNvPr id="7" name="6 CuadroTexto"/>
        <xdr:cNvSpPr txBox="1"/>
      </xdr:nvSpPr>
      <xdr:spPr>
        <a:xfrm>
          <a:off x="4572000" y="3086100"/>
          <a:ext cx="1485900" cy="37147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ES" sz="1100" b="1">
              <a:solidFill>
                <a:schemeClr val="tx1"/>
              </a:solidFill>
            </a:rPr>
            <a:t>TOTAL</a:t>
          </a:r>
        </a:p>
      </xdr:txBody>
    </xdr:sp>
    <xdr:clientData/>
  </xdr:twoCellAnchor>
</xdr:wsDr>
</file>

<file path=xl/tables/table1.xml><?xml version="1.0" encoding="utf-8"?>
<table xmlns="http://schemas.openxmlformats.org/spreadsheetml/2006/main" id="1" name="Tabla1" displayName="Tabla1" ref="A7:B13" totalsRowShown="0" headerRowDxfId="3">
  <autoFilter ref="A7:B13"/>
  <tableColumns count="2">
    <tableColumn id="1" name="DATOS"/>
    <tableColumn id="2" name="Columna1"/>
  </tableColumns>
  <tableStyleInfo name="TableStyleMedium9" showFirstColumn="0" showLastColumn="0" showRowStripes="1" showColumnStripes="0"/>
</table>
</file>

<file path=xl/tables/table2.xml><?xml version="1.0" encoding="utf-8"?>
<table xmlns="http://schemas.openxmlformats.org/spreadsheetml/2006/main" id="2" name="Tabla13" displayName="Tabla13" ref="A8:B22" totalsRowShown="0" headerRowDxfId="2">
  <autoFilter ref="A8:B22"/>
  <tableColumns count="2">
    <tableColumn id="1" name="DATOS"/>
    <tableColumn id="2" name="Columna1"/>
  </tableColumns>
  <tableStyleInfo name="TableStyleMedium9" showFirstColumn="0" showLastColumn="0" showRowStripes="1" showColumnStripes="0"/>
</table>
</file>

<file path=xl/tables/table3.xml><?xml version="1.0" encoding="utf-8"?>
<table xmlns="http://schemas.openxmlformats.org/spreadsheetml/2006/main" id="3" name="Tabla134" displayName="Tabla134" ref="A8:B18" totalsRowShown="0" headerRowDxfId="1">
  <autoFilter ref="A8:B18"/>
  <tableColumns count="2">
    <tableColumn id="1" name="DATOS"/>
    <tableColumn id="2" name="Columna1" dataDxfId="0"/>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7:K31"/>
  <sheetViews>
    <sheetView tabSelected="1" workbookViewId="0">
      <selection activeCell="F22" sqref="F22"/>
    </sheetView>
  </sheetViews>
  <sheetFormatPr baseColWidth="10" defaultRowHeight="15"/>
  <cols>
    <col min="2" max="2" width="12" customWidth="1"/>
    <col min="7" max="7" width="12" bestFit="1" customWidth="1"/>
  </cols>
  <sheetData>
    <row r="7" spans="1:8">
      <c r="A7" s="2" t="s">
        <v>0</v>
      </c>
      <c r="B7" s="2" t="s">
        <v>5</v>
      </c>
    </row>
    <row r="8" spans="1:8">
      <c r="A8" t="s">
        <v>1</v>
      </c>
      <c r="B8">
        <v>5</v>
      </c>
    </row>
    <row r="9" spans="1:8" ht="18">
      <c r="A9" s="1" t="s">
        <v>2</v>
      </c>
      <c r="B9">
        <v>0.12</v>
      </c>
    </row>
    <row r="10" spans="1:8" ht="18">
      <c r="A10" t="s">
        <v>3</v>
      </c>
      <c r="B10">
        <v>34.200000000000003</v>
      </c>
      <c r="E10" s="12" t="s">
        <v>7</v>
      </c>
      <c r="F10" s="12" t="s">
        <v>6</v>
      </c>
      <c r="H10" t="s">
        <v>8</v>
      </c>
    </row>
    <row r="11" spans="1:8">
      <c r="A11" s="1" t="s">
        <v>4</v>
      </c>
      <c r="B11">
        <v>0.9</v>
      </c>
      <c r="E11" s="12">
        <f>$B$10-2.132*$B$9/SQRT($B$8-1)</f>
        <v>34.07208</v>
      </c>
      <c r="F11" s="12">
        <f>$B$10+2.132*$B$9/SQRT($B$8-1)</f>
        <v>34.327920000000006</v>
      </c>
      <c r="H11" t="s">
        <v>9</v>
      </c>
    </row>
    <row r="12" spans="1:8">
      <c r="A12" s="1" t="s">
        <v>10</v>
      </c>
      <c r="B12">
        <v>0.95</v>
      </c>
    </row>
    <row r="13" spans="1:8">
      <c r="A13" t="s">
        <v>13</v>
      </c>
      <c r="B13" s="6">
        <v>0.05</v>
      </c>
    </row>
    <row r="19" spans="5:11">
      <c r="E19" t="s">
        <v>26</v>
      </c>
      <c r="F19">
        <f>B9*SQRT(B8/(B8-1))</f>
        <v>0.13416407864998739</v>
      </c>
    </row>
    <row r="20" spans="5:11" ht="18.75">
      <c r="E20" t="s">
        <v>14</v>
      </c>
      <c r="F20">
        <f>(NORMSINV(B12+(1-B12)/2)*F19/B13)^2</f>
        <v>27.658503508997704</v>
      </c>
      <c r="G20" s="10" t="s">
        <v>15</v>
      </c>
      <c r="H20">
        <v>28</v>
      </c>
      <c r="I20" s="10"/>
      <c r="J20" s="10" t="s">
        <v>23</v>
      </c>
      <c r="K20" t="s">
        <v>24</v>
      </c>
    </row>
    <row r="22" spans="5:11" ht="18">
      <c r="E22" t="s">
        <v>25</v>
      </c>
      <c r="F22">
        <f>(2.052*$F$19/$B$13)^2</f>
        <v>30.317068800000008</v>
      </c>
      <c r="G22" s="10" t="s">
        <v>15</v>
      </c>
      <c r="H22">
        <v>31</v>
      </c>
    </row>
    <row r="23" spans="5:11" ht="18">
      <c r="E23" t="s">
        <v>27</v>
      </c>
      <c r="F23">
        <f>(2.042*$F$19/$B$13)^2</f>
        <v>30.022300800000004</v>
      </c>
      <c r="G23" s="10" t="s">
        <v>15</v>
      </c>
      <c r="H23">
        <v>31</v>
      </c>
      <c r="J23" s="12" t="s">
        <v>14</v>
      </c>
      <c r="K23" s="12">
        <v>31</v>
      </c>
    </row>
    <row r="31" spans="5:11">
      <c r="F31" s="12" t="s">
        <v>17</v>
      </c>
      <c r="G31" s="12">
        <f>B13*1.697/2.042</f>
        <v>4.1552399608227236E-2</v>
      </c>
    </row>
  </sheetData>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dimension ref="A5:L43"/>
  <sheetViews>
    <sheetView topLeftCell="A23" workbookViewId="0">
      <selection activeCell="J40" sqref="J40"/>
    </sheetView>
  </sheetViews>
  <sheetFormatPr baseColWidth="10" defaultRowHeight="15"/>
  <sheetData>
    <row r="5" spans="1:10">
      <c r="B5" s="3"/>
    </row>
    <row r="8" spans="1:10">
      <c r="A8" s="2" t="s">
        <v>0</v>
      </c>
      <c r="B8" s="2" t="s">
        <v>5</v>
      </c>
    </row>
    <row r="9" spans="1:10">
      <c r="A9" s="4" t="s">
        <v>12</v>
      </c>
      <c r="B9" s="5">
        <v>250000</v>
      </c>
    </row>
    <row r="10" spans="1:10">
      <c r="A10" t="s">
        <v>1</v>
      </c>
      <c r="B10">
        <v>50</v>
      </c>
      <c r="C10" s="3"/>
    </row>
    <row r="11" spans="1:10" ht="18">
      <c r="A11" s="1" t="s">
        <v>2</v>
      </c>
      <c r="B11">
        <v>11</v>
      </c>
      <c r="F11" s="12" t="s">
        <v>16</v>
      </c>
      <c r="G11" s="12" t="s">
        <v>6</v>
      </c>
      <c r="I11" t="s">
        <v>28</v>
      </c>
    </row>
    <row r="12" spans="1:10" ht="18">
      <c r="A12" t="s">
        <v>3</v>
      </c>
      <c r="B12">
        <v>24</v>
      </c>
      <c r="F12" s="16">
        <f>$B$12-$B$17*$B$18</f>
        <v>19.030706534021117</v>
      </c>
      <c r="G12" s="16">
        <f>$B$12+$B$17*$B$18</f>
        <v>28.969293465978883</v>
      </c>
      <c r="I12" s="13" t="s">
        <v>29</v>
      </c>
      <c r="J12" s="13" t="s">
        <v>30</v>
      </c>
    </row>
    <row r="13" spans="1:10">
      <c r="A13" s="1" t="s">
        <v>4</v>
      </c>
      <c r="B13">
        <v>0.9</v>
      </c>
    </row>
    <row r="14" spans="1:10">
      <c r="A14" s="1" t="s">
        <v>10</v>
      </c>
      <c r="B14">
        <v>0.98</v>
      </c>
    </row>
    <row r="15" spans="1:10">
      <c r="A15" s="1" t="s">
        <v>11</v>
      </c>
      <c r="B15">
        <v>0.95</v>
      </c>
    </row>
    <row r="16" spans="1:10">
      <c r="A16" s="7" t="s">
        <v>13</v>
      </c>
      <c r="B16" s="7">
        <v>1</v>
      </c>
    </row>
    <row r="17" spans="1:11">
      <c r="A17" s="9" t="s">
        <v>31</v>
      </c>
      <c r="B17" s="7">
        <f>SQRT(1/(1-B13))</f>
        <v>3.1622776601683795</v>
      </c>
    </row>
    <row r="18" spans="1:11" ht="18">
      <c r="A18" s="14" t="s">
        <v>32</v>
      </c>
      <c r="B18" s="7">
        <f>B11/SQRT(B10-1)</f>
        <v>1.5714285714285714</v>
      </c>
    </row>
    <row r="19" spans="1:11" ht="18.75">
      <c r="A19" s="9" t="s">
        <v>33</v>
      </c>
      <c r="B19" s="7">
        <f>SQRT(1/(1-B14))</f>
        <v>7.071067811865472</v>
      </c>
      <c r="F19" t="s">
        <v>14</v>
      </c>
      <c r="G19">
        <f>(NORMSINV(B14+(1-B14)/2)*B11*SQRT(B10/(B10-1))/B16)^2</f>
        <v>668.20329199752507</v>
      </c>
      <c r="H19" s="10" t="s">
        <v>15</v>
      </c>
      <c r="I19">
        <v>668</v>
      </c>
      <c r="K19" s="15" t="s">
        <v>41</v>
      </c>
    </row>
    <row r="20" spans="1:11" ht="18">
      <c r="A20" s="9" t="s">
        <v>34</v>
      </c>
      <c r="B20" s="7">
        <f>SQRT(1/(1-B15))</f>
        <v>4.4721359549995778</v>
      </c>
      <c r="F20" t="s">
        <v>35</v>
      </c>
      <c r="G20">
        <f>I19/(1+I19/B9)</f>
        <v>666.21986053265675</v>
      </c>
      <c r="H20" s="10" t="s">
        <v>15</v>
      </c>
      <c r="I20" s="16">
        <v>667</v>
      </c>
      <c r="K20" s="15" t="s">
        <v>42</v>
      </c>
    </row>
    <row r="21" spans="1:11">
      <c r="A21" s="7" t="s">
        <v>50</v>
      </c>
      <c r="B21" s="7">
        <f>I20</f>
        <v>667</v>
      </c>
    </row>
    <row r="22" spans="1:11">
      <c r="A22" s="7" t="s">
        <v>51</v>
      </c>
      <c r="B22" s="7">
        <f>I20/B9</f>
        <v>2.6679999999999998E-3</v>
      </c>
    </row>
    <row r="28" spans="1:11" ht="18.75">
      <c r="F28" s="12" t="s">
        <v>17</v>
      </c>
      <c r="G28" s="16"/>
      <c r="H28">
        <f>NORMSINV(B15+(1-B15)/2)*B11*SQRT(B10/(B10-1))/SQRT(I20)</f>
        <v>0.84326644891420766</v>
      </c>
      <c r="K28" t="s">
        <v>56</v>
      </c>
    </row>
    <row r="35" spans="5:12" ht="18.75">
      <c r="F35" s="15" t="s">
        <v>45</v>
      </c>
      <c r="H35" s="17" t="s">
        <v>55</v>
      </c>
      <c r="I35">
        <f>SQRT((0.25/(B21-1))/(1-B22))</f>
        <v>1.9400504014866874E-2</v>
      </c>
      <c r="L35" t="s">
        <v>52</v>
      </c>
    </row>
    <row r="36" spans="5:12" ht="18">
      <c r="H36" s="15" t="s">
        <v>49</v>
      </c>
      <c r="I36">
        <f>NORMSINV(B15+(1-B15)/2)</f>
        <v>1.959963984540054</v>
      </c>
    </row>
    <row r="39" spans="5:12">
      <c r="F39" s="12" t="s">
        <v>13</v>
      </c>
      <c r="G39" s="12">
        <f>I35*I36</f>
        <v>3.8024289151063796E-2</v>
      </c>
    </row>
    <row r="42" spans="5:12">
      <c r="E42" t="s">
        <v>53</v>
      </c>
    </row>
    <row r="43" spans="5:12">
      <c r="E43" t="s">
        <v>54</v>
      </c>
    </row>
  </sheetData>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dimension ref="A8:M37"/>
  <sheetViews>
    <sheetView workbookViewId="0">
      <selection activeCell="P23" sqref="P23"/>
    </sheetView>
  </sheetViews>
  <sheetFormatPr baseColWidth="10" defaultRowHeight="15"/>
  <cols>
    <col min="7" max="7" width="12" bestFit="1" customWidth="1"/>
    <col min="8" max="8" width="11.85546875" bestFit="1" customWidth="1"/>
  </cols>
  <sheetData>
    <row r="8" spans="1:13">
      <c r="A8" s="2" t="s">
        <v>0</v>
      </c>
      <c r="B8" s="2" t="s">
        <v>5</v>
      </c>
    </row>
    <row r="9" spans="1:13">
      <c r="A9" s="4" t="s">
        <v>12</v>
      </c>
      <c r="B9" s="5">
        <v>50000</v>
      </c>
    </row>
    <row r="10" spans="1:13">
      <c r="A10" t="s">
        <v>1</v>
      </c>
      <c r="B10" s="6">
        <v>200</v>
      </c>
    </row>
    <row r="11" spans="1:13">
      <c r="A11" t="s">
        <v>47</v>
      </c>
      <c r="B11" s="6">
        <f>B10/B9</f>
        <v>4.0000000000000001E-3</v>
      </c>
    </row>
    <row r="12" spans="1:13" ht="18.75">
      <c r="A12" t="s">
        <v>18</v>
      </c>
      <c r="B12">
        <v>18</v>
      </c>
      <c r="F12" s="1" t="s">
        <v>20</v>
      </c>
      <c r="G12">
        <f>SQRT((B13*B14/(B10-1))*(1-B11))</f>
        <v>2.0246272688792491E-2</v>
      </c>
      <c r="L12" s="15" t="s">
        <v>48</v>
      </c>
      <c r="M12" s="15"/>
    </row>
    <row r="13" spans="1:13">
      <c r="A13" t="s">
        <v>19</v>
      </c>
      <c r="B13">
        <f>B12/B10</f>
        <v>0.09</v>
      </c>
    </row>
    <row r="14" spans="1:13" ht="18">
      <c r="A14" t="s">
        <v>46</v>
      </c>
      <c r="B14" s="6">
        <f>1-B13</f>
        <v>0.91</v>
      </c>
      <c r="I14" s="12" t="s">
        <v>16</v>
      </c>
      <c r="J14" s="12" t="s">
        <v>6</v>
      </c>
      <c r="L14" s="15" t="s">
        <v>36</v>
      </c>
    </row>
    <row r="15" spans="1:13" ht="18">
      <c r="A15" s="7" t="s">
        <v>13</v>
      </c>
      <c r="B15" s="8">
        <v>0.05</v>
      </c>
      <c r="I15" s="12">
        <f>$B$13-NORMSINV($B$16+(1-$B$16)/2)*$G$12</f>
        <v>5.669784493559113E-2</v>
      </c>
      <c r="J15" s="12">
        <f>$B$13+NORMSINV($B$16+(1-$B$16)/2)*$G$12</f>
        <v>0.12330215506440886</v>
      </c>
      <c r="L15" s="15" t="s">
        <v>37</v>
      </c>
    </row>
    <row r="16" spans="1:13">
      <c r="A16" s="9" t="s">
        <v>4</v>
      </c>
      <c r="B16" s="8">
        <v>0.9</v>
      </c>
    </row>
    <row r="17" spans="1:12" ht="18">
      <c r="A17" s="7" t="s">
        <v>22</v>
      </c>
      <c r="B17" s="8">
        <v>1000</v>
      </c>
      <c r="I17" s="12" t="s">
        <v>16</v>
      </c>
      <c r="J17" s="12" t="s">
        <v>6</v>
      </c>
      <c r="L17" s="15" t="s">
        <v>43</v>
      </c>
    </row>
    <row r="18" spans="1:12" ht="18">
      <c r="A18" s="9" t="s">
        <v>10</v>
      </c>
      <c r="B18" s="8">
        <v>0.95</v>
      </c>
      <c r="I18" s="12">
        <f>B9*I15</f>
        <v>2834.8922467795564</v>
      </c>
      <c r="J18" s="12">
        <f>B9*J15</f>
        <v>6165.1077532204436</v>
      </c>
      <c r="L18" s="15" t="s">
        <v>44</v>
      </c>
    </row>
    <row r="24" spans="1:12" ht="18">
      <c r="G24" s="15" t="s">
        <v>45</v>
      </c>
      <c r="H24" s="10" t="s">
        <v>15</v>
      </c>
      <c r="I24" t="s">
        <v>38</v>
      </c>
      <c r="J24">
        <f>B15/G12</f>
        <v>2.4695903670050812</v>
      </c>
    </row>
    <row r="27" spans="1:12">
      <c r="G27" s="11" t="s">
        <v>4</v>
      </c>
      <c r="H27" s="12">
        <f>NORMSDIST(J24)</f>
        <v>0.99323660756843846</v>
      </c>
    </row>
    <row r="34" spans="6:13" ht="18">
      <c r="F34" t="s">
        <v>21</v>
      </c>
      <c r="G34">
        <f>B17/B9</f>
        <v>0.02</v>
      </c>
    </row>
    <row r="36" spans="6:13" ht="18.75">
      <c r="G36" t="s">
        <v>14</v>
      </c>
      <c r="H36">
        <f>1+(NORMSINV(B18+(1-B18)/2)^2)*B13*(1-B13)/G34^2</f>
        <v>787.53869353712207</v>
      </c>
      <c r="I36" s="10" t="s">
        <v>15</v>
      </c>
      <c r="J36">
        <v>788</v>
      </c>
      <c r="L36" s="15" t="s">
        <v>39</v>
      </c>
      <c r="M36" s="15"/>
    </row>
    <row r="37" spans="6:13" ht="18">
      <c r="G37" t="s">
        <v>35</v>
      </c>
      <c r="H37">
        <f>H36/(1+(H36-1)/B9)</f>
        <v>775.34196442229768</v>
      </c>
      <c r="I37" s="10" t="s">
        <v>15</v>
      </c>
      <c r="J37" s="12">
        <v>776</v>
      </c>
      <c r="L37" s="15" t="s">
        <v>40</v>
      </c>
      <c r="M37" s="15"/>
    </row>
  </sheetData>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vt:lpstr>
      <vt:lpstr>B</vt:lpstr>
      <vt:lpstr>C</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leyenda</dc:creator>
  <cp:lastModifiedBy>leyenda</cp:lastModifiedBy>
  <dcterms:created xsi:type="dcterms:W3CDTF">2010-04-12T08:46:13Z</dcterms:created>
  <dcterms:modified xsi:type="dcterms:W3CDTF">2010-04-14T15:51:01Z</dcterms:modified>
</cp:coreProperties>
</file>